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5320" windowHeight="12720"/>
  </bookViews>
  <sheets>
    <sheet name="Calcul de la retenue" sheetId="1" r:id="rId1"/>
    <sheet name="Calcul ICCP" sheetId="2" r:id="rId2"/>
    <sheet name="Nb de jours CP" sheetId="3" r:id="rId3"/>
  </sheets>
  <definedNames>
    <definedName name="_xlnm.Print_Area" localSheetId="0">'Calcul de la retenue'!$A$1:$F$42</definedName>
    <definedName name="_xlnm.Print_Area" localSheetId="1">'Calcul ICCP'!$A$1:$D$51</definedName>
  </definedNames>
  <calcPr calcId="145621"/>
</workbook>
</file>

<file path=xl/calcChain.xml><?xml version="1.0" encoding="utf-8"?>
<calcChain xmlns="http://schemas.openxmlformats.org/spreadsheetml/2006/main">
  <c r="B15" i="3" l="1"/>
  <c r="B16" i="3" s="1"/>
  <c r="B17" i="3" s="1"/>
  <c r="B7" i="3"/>
  <c r="B8" i="3"/>
  <c r="B9" i="3" s="1"/>
  <c r="C42" i="2"/>
  <c r="C43" i="2" s="1"/>
  <c r="C45" i="2" s="1"/>
  <c r="C31" i="1" l="1"/>
  <c r="C33" i="1" s="1"/>
  <c r="C37" i="1" s="1"/>
  <c r="C38" i="1" s="1"/>
  <c r="C39" i="1" s="1"/>
  <c r="C42" i="1" s="1"/>
</calcChain>
</file>

<file path=xl/sharedStrings.xml><?xml version="1.0" encoding="utf-8"?>
<sst xmlns="http://schemas.openxmlformats.org/spreadsheetml/2006/main" count="70" uniqueCount="63">
  <si>
    <t>Calcul du nombre total d'heures réelles de travail du mois</t>
  </si>
  <si>
    <t xml:space="preserve">Nombre de jours ouvrés </t>
  </si>
  <si>
    <t>Période</t>
  </si>
  <si>
    <t>Nombre d'heures par jour</t>
  </si>
  <si>
    <t>Calcul le taux horaire brut du mois</t>
  </si>
  <si>
    <t xml:space="preserve">Salaire Mensuel </t>
  </si>
  <si>
    <t>Total d'heures réelles</t>
  </si>
  <si>
    <t>Taux horaire brut</t>
  </si>
  <si>
    <t xml:space="preserve">Calculer le nombre d'heures non travaillés </t>
  </si>
  <si>
    <t>Calcul du montant de la retenue</t>
  </si>
  <si>
    <t>Lors d'une absence du salarié (maladie, congé,,,) une retenue doit être effectuée sur le salaire,</t>
  </si>
  <si>
    <t>La retenue de salaire doit être exactement proportionnelle à la durée de l'absence,</t>
  </si>
  <si>
    <t>- Méthode de calcul :</t>
  </si>
  <si>
    <t>calculer le nombre total d'heures réelles de travail du mois :</t>
  </si>
  <si>
    <t>H = le nombre de jours ouvrés (5 jours/semaine ) x heures par jour</t>
  </si>
  <si>
    <t>calculer le taux horaire brut du mois :</t>
  </si>
  <si>
    <t>TX = salaire brut mensualisé / H</t>
  </si>
  <si>
    <t>calculer le nombre réel d'heures non travaillés (=abs)</t>
  </si>
  <si>
    <t>Calculer le montant de la retenue = Absence x taux</t>
  </si>
  <si>
    <t>Exemple :</t>
  </si>
  <si>
    <t>En février, 1 jour d'absence,</t>
  </si>
  <si>
    <t>- H = 20 x 7 = 140 heures</t>
  </si>
  <si>
    <t>- TX = 1500/140 = 10,71euros/heures</t>
  </si>
  <si>
    <t>un salaire brut mensuel de 1500 € pour une durée hebdomadaire de 35 H ( du lundi au vendredi soit 5 x 7h).</t>
  </si>
  <si>
    <t>Retenue = 7 heures X 10,71 = 74,97 euros</t>
  </si>
  <si>
    <t>Nombre total d'heures réelles (H)</t>
  </si>
  <si>
    <t>Taux horaire brut (TX)</t>
  </si>
  <si>
    <t xml:space="preserve">Tableau d'aide pour le calcul automatique - compléter les cellules bleues avec vos données : </t>
  </si>
  <si>
    <t>LES CONGES PAYES</t>
  </si>
  <si>
    <t>salaire de base mensualisé = 2000 € pour 35 h/sem - nombre de jours ouvrés = 22 jours</t>
  </si>
  <si>
    <t>congés = 2 semaines, soit 10 jours non travaillés et 12 congés payés</t>
  </si>
  <si>
    <t>Période de référence : salaire brut = 26000 € congés acquis = 30 jours</t>
  </si>
  <si>
    <t>- calculer le nombre total d'heures réelles de travail du mois :</t>
  </si>
  <si>
    <t>H = 10 x7 = 70 heures</t>
  </si>
  <si>
    <t>- calculer le taux horaire brut du mois :</t>
  </si>
  <si>
    <t>TX = 2000 / 154 (22x7) = 12,98</t>
  </si>
  <si>
    <t>Retenue = 70 x 12,98 = 909,09 €</t>
  </si>
  <si>
    <t>METHODE DU MAINTIEN DE SALAIRE</t>
  </si>
  <si>
    <t>METHODE DU 1/10ème</t>
  </si>
  <si>
    <t>Base ICP = salaire brut période de référence x1/10</t>
  </si>
  <si>
    <t>remboursement de frais, participation et intéressement)</t>
  </si>
  <si>
    <t>Salaire brut période de référence x 1/10 = 26000 € x 1/10 = 2600 € ICCP pour 30 jours de congés</t>
  </si>
  <si>
    <t>soit pour un jour = 86,66</t>
  </si>
  <si>
    <t>Pour 12 jours = 86,66 x12 = 1040 €</t>
  </si>
  <si>
    <t>La méthode de calcul la plus favorable doit être appliquée au salarié,</t>
  </si>
  <si>
    <t>Calcul de la retenue (utiliser fiche calcul de la retenue):</t>
  </si>
  <si>
    <t xml:space="preserve">Salaire brut de référence </t>
  </si>
  <si>
    <t>ICCP</t>
  </si>
  <si>
    <t>1 JOUR ICCP</t>
  </si>
  <si>
    <t>ICCP pour 30 jours</t>
  </si>
  <si>
    <t>CALCUL DE ICCP</t>
  </si>
  <si>
    <t>Nombre de jours de congés pris</t>
  </si>
  <si>
    <t>ICCP = montant de la retenue pour absence soit 909,09 €</t>
  </si>
  <si>
    <t>Le mois ou le salarié solde ses congés, une comparaison doit être effectuée et une indemnité complémentaire éventuellement versée au salarié.</t>
  </si>
  <si>
    <t>Base ICP = congés acquis en totalité soit 30 jours ouvrables</t>
  </si>
  <si>
    <t>Salaire brut = salaire de base + HS + primes liées au travail (sont exclus : 13ème mois,</t>
  </si>
  <si>
    <t>Nombre de mois</t>
  </si>
  <si>
    <t>Période de référence</t>
  </si>
  <si>
    <t>Début de période (Date d'entrée)</t>
  </si>
  <si>
    <t>Fin de période</t>
  </si>
  <si>
    <t xml:space="preserve">Nombre de jours ouvrables acquis </t>
  </si>
  <si>
    <t>Calcul du nombre de jours ouvrables congés payés</t>
  </si>
  <si>
    <t xml:space="preserve"> compléter les cellules bleues avec vos données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</si>
</sst>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b/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0" borderId="0" xfId="0" applyNumberFormat="1"/>
    <xf numFmtId="0" fontId="0" fillId="0" borderId="1" xfId="0" applyBorder="1"/>
    <xf numFmtId="2" fontId="0" fillId="0" borderId="1" xfId="0" applyNumberFormat="1" applyBorder="1"/>
    <xf numFmtId="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4" fontId="0" fillId="0" borderId="3" xfId="0" applyNumberFormat="1" applyBorder="1"/>
    <xf numFmtId="14" fontId="0" fillId="0" borderId="4" xfId="0" applyNumberFormat="1" applyBorder="1"/>
    <xf numFmtId="0" fontId="1" fillId="2" borderId="1" xfId="0" applyFont="1" applyFill="1" applyBorder="1"/>
    <xf numFmtId="0" fontId="0" fillId="0" borderId="1" xfId="0" applyFont="1" applyFill="1" applyBorder="1"/>
    <xf numFmtId="0" fontId="0" fillId="2" borderId="2" xfId="0" applyFill="1" applyBorder="1"/>
    <xf numFmtId="14" fontId="1" fillId="2" borderId="3" xfId="0" applyNumberFormat="1" applyFont="1" applyFill="1" applyBorder="1"/>
    <xf numFmtId="14" fontId="1" fillId="2" borderId="4" xfId="0" applyNumberFormat="1" applyFont="1" applyFill="1" applyBorder="1"/>
    <xf numFmtId="0" fontId="3" fillId="0" borderId="0" xfId="0" applyFont="1"/>
    <xf numFmtId="0" fontId="0" fillId="0" borderId="0" xfId="0" applyAlignment="1">
      <alignment horizontal="center" vertical="center" wrapText="1"/>
    </xf>
    <xf numFmtId="0" fontId="3" fillId="0" borderId="8" xfId="0" applyFont="1" applyBorder="1"/>
    <xf numFmtId="0" fontId="3" fillId="0" borderId="0" xfId="0" applyFont="1" applyBorder="1"/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4" fontId="3" fillId="0" borderId="1" xfId="0" applyNumberFormat="1" applyFont="1" applyBorder="1"/>
    <xf numFmtId="0" fontId="4" fillId="2" borderId="1" xfId="0" applyFont="1" applyFill="1" applyBorder="1"/>
    <xf numFmtId="0" fontId="4" fillId="2" borderId="1" xfId="0" applyNumberFormat="1" applyFont="1" applyFill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7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1" fillId="2" borderId="2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0" fontId="5" fillId="2" borderId="0" xfId="0" applyFont="1" applyFill="1"/>
    <xf numFmtId="0" fontId="3" fillId="2" borderId="8" xfId="0" applyFont="1" applyFill="1" applyBorder="1"/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topLeftCell="A7" zoomScaleNormal="100" workbookViewId="0">
      <selection activeCell="O24" sqref="O24"/>
    </sheetView>
  </sheetViews>
  <sheetFormatPr baseColWidth="10" defaultRowHeight="15" x14ac:dyDescent="0.25"/>
  <cols>
    <col min="2" max="2" width="44.28515625" customWidth="1"/>
  </cols>
  <sheetData>
    <row r="1" spans="1:1" x14ac:dyDescent="0.25">
      <c r="A1" t="s">
        <v>10</v>
      </c>
    </row>
    <row r="2" spans="1:1" x14ac:dyDescent="0.25">
      <c r="A2" t="s">
        <v>11</v>
      </c>
    </row>
    <row r="4" spans="1:1" x14ac:dyDescent="0.25">
      <c r="A4" t="s">
        <v>12</v>
      </c>
    </row>
    <row r="5" spans="1:1" x14ac:dyDescent="0.25">
      <c r="A5" t="s">
        <v>13</v>
      </c>
    </row>
    <row r="6" spans="1:1" ht="14.25" customHeight="1" x14ac:dyDescent="0.25">
      <c r="A6" t="s">
        <v>14</v>
      </c>
    </row>
    <row r="8" spans="1:1" x14ac:dyDescent="0.25">
      <c r="A8" t="s">
        <v>15</v>
      </c>
    </row>
    <row r="9" spans="1:1" x14ac:dyDescent="0.25">
      <c r="A9" t="s">
        <v>16</v>
      </c>
    </row>
    <row r="11" spans="1:1" x14ac:dyDescent="0.25">
      <c r="A11" t="s">
        <v>17</v>
      </c>
    </row>
    <row r="13" spans="1:1" x14ac:dyDescent="0.25">
      <c r="A13" t="s">
        <v>18</v>
      </c>
    </row>
    <row r="15" spans="1:1" x14ac:dyDescent="0.25">
      <c r="A15" t="s">
        <v>19</v>
      </c>
    </row>
    <row r="16" spans="1:1" x14ac:dyDescent="0.25">
      <c r="A16" t="s">
        <v>23</v>
      </c>
    </row>
    <row r="17" spans="1:5" x14ac:dyDescent="0.25">
      <c r="A17" t="s">
        <v>20</v>
      </c>
    </row>
    <row r="19" spans="1:5" x14ac:dyDescent="0.25">
      <c r="A19" t="s">
        <v>21</v>
      </c>
    </row>
    <row r="21" spans="1:5" x14ac:dyDescent="0.25">
      <c r="A21" t="s">
        <v>22</v>
      </c>
    </row>
    <row r="23" spans="1:5" x14ac:dyDescent="0.25">
      <c r="A23" t="s">
        <v>24</v>
      </c>
    </row>
    <row r="25" spans="1:5" x14ac:dyDescent="0.25">
      <c r="A25" s="49" t="s">
        <v>27</v>
      </c>
      <c r="B25" s="49"/>
      <c r="C25" s="49"/>
      <c r="D25" s="49"/>
      <c r="E25" s="49"/>
    </row>
    <row r="27" spans="1:5" x14ac:dyDescent="0.25">
      <c r="A27" s="12" t="s">
        <v>2</v>
      </c>
      <c r="B27" s="13">
        <v>43132</v>
      </c>
      <c r="C27" s="14">
        <v>43159</v>
      </c>
    </row>
    <row r="28" spans="1:5" x14ac:dyDescent="0.25">
      <c r="B28" s="1"/>
      <c r="C28" s="1"/>
    </row>
    <row r="29" spans="1:5" x14ac:dyDescent="0.25">
      <c r="B29" s="1"/>
      <c r="C29" s="1"/>
    </row>
    <row r="30" spans="1:5" x14ac:dyDescent="0.25">
      <c r="A30" s="5" t="s">
        <v>0</v>
      </c>
      <c r="B30" s="8"/>
      <c r="C30" s="9"/>
    </row>
    <row r="31" spans="1:5" x14ac:dyDescent="0.25">
      <c r="A31" s="2" t="s">
        <v>1</v>
      </c>
      <c r="B31" s="2"/>
      <c r="C31" s="11">
        <f>NETWORKDAYS(B27,C27)</f>
        <v>20</v>
      </c>
    </row>
    <row r="32" spans="1:5" x14ac:dyDescent="0.25">
      <c r="A32" s="2" t="s">
        <v>3</v>
      </c>
      <c r="B32" s="2"/>
      <c r="C32" s="10">
        <v>7</v>
      </c>
    </row>
    <row r="33" spans="1:3" x14ac:dyDescent="0.25">
      <c r="A33" s="2" t="s">
        <v>25</v>
      </c>
      <c r="B33" s="2"/>
      <c r="C33" s="2">
        <f>C31*C32</f>
        <v>140</v>
      </c>
    </row>
    <row r="35" spans="1:3" x14ac:dyDescent="0.25">
      <c r="A35" s="5" t="s">
        <v>4</v>
      </c>
      <c r="B35" s="6"/>
      <c r="C35" s="7"/>
    </row>
    <row r="36" spans="1:3" x14ac:dyDescent="0.25">
      <c r="A36" s="2" t="s">
        <v>5</v>
      </c>
      <c r="B36" s="2"/>
      <c r="C36" s="10">
        <v>1500</v>
      </c>
    </row>
    <row r="37" spans="1:3" x14ac:dyDescent="0.25">
      <c r="A37" s="2" t="s">
        <v>6</v>
      </c>
      <c r="B37" s="2"/>
      <c r="C37" s="2">
        <f>C33</f>
        <v>140</v>
      </c>
    </row>
    <row r="38" spans="1:3" hidden="1" x14ac:dyDescent="0.25">
      <c r="A38" s="2" t="s">
        <v>7</v>
      </c>
      <c r="B38" s="2"/>
      <c r="C38" s="3">
        <f>C36/C37</f>
        <v>10.714285714285714</v>
      </c>
    </row>
    <row r="39" spans="1:3" x14ac:dyDescent="0.25">
      <c r="A39" s="2" t="s">
        <v>26</v>
      </c>
      <c r="B39" s="2"/>
      <c r="C39" s="3">
        <f>ROUND(C38,2)</f>
        <v>10.71</v>
      </c>
    </row>
    <row r="41" spans="1:3" x14ac:dyDescent="0.25">
      <c r="A41" s="2" t="s">
        <v>8</v>
      </c>
      <c r="B41" s="2"/>
      <c r="C41" s="10">
        <v>7</v>
      </c>
    </row>
    <row r="42" spans="1:3" x14ac:dyDescent="0.25">
      <c r="A42" s="2" t="s">
        <v>9</v>
      </c>
      <c r="B42" s="2"/>
      <c r="C42" s="4">
        <f>C39*C41</f>
        <v>74.97</v>
      </c>
    </row>
  </sheetData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opLeftCell="A16" zoomScaleNormal="100" workbookViewId="0">
      <selection activeCell="D34" sqref="D34"/>
    </sheetView>
  </sheetViews>
  <sheetFormatPr baseColWidth="10" defaultRowHeight="15" x14ac:dyDescent="0.25"/>
  <cols>
    <col min="1" max="1" width="51.85546875" customWidth="1"/>
    <col min="2" max="2" width="83.85546875" customWidth="1"/>
    <col min="3" max="3" width="13.42578125" bestFit="1" customWidth="1"/>
  </cols>
  <sheetData>
    <row r="1" spans="1:3" ht="15.75" x14ac:dyDescent="0.25">
      <c r="A1" s="15" t="s">
        <v>28</v>
      </c>
      <c r="B1" s="15"/>
      <c r="C1" s="15"/>
    </row>
    <row r="2" spans="1:3" ht="15.75" x14ac:dyDescent="0.25">
      <c r="A2" s="15"/>
      <c r="B2" s="15"/>
      <c r="C2" s="15"/>
    </row>
    <row r="3" spans="1:3" ht="15.75" x14ac:dyDescent="0.25">
      <c r="A3" s="15" t="s">
        <v>19</v>
      </c>
      <c r="B3" s="15"/>
      <c r="C3" s="15"/>
    </row>
    <row r="4" spans="1:3" ht="15.75" x14ac:dyDescent="0.25">
      <c r="A4" s="15"/>
      <c r="B4" s="15"/>
      <c r="C4" s="15"/>
    </row>
    <row r="5" spans="1:3" ht="15.75" x14ac:dyDescent="0.25">
      <c r="A5" s="15"/>
      <c r="B5" s="15"/>
      <c r="C5" s="15"/>
    </row>
    <row r="6" spans="1:3" ht="15.75" x14ac:dyDescent="0.25">
      <c r="A6" s="15" t="s">
        <v>29</v>
      </c>
      <c r="B6" s="15"/>
      <c r="C6" s="15"/>
    </row>
    <row r="7" spans="1:3" ht="15.75" x14ac:dyDescent="0.25">
      <c r="A7" s="15"/>
      <c r="B7" s="15"/>
      <c r="C7" s="15"/>
    </row>
    <row r="8" spans="1:3" ht="15.75" x14ac:dyDescent="0.25">
      <c r="A8" s="15" t="s">
        <v>30</v>
      </c>
      <c r="B8" s="15"/>
      <c r="C8" s="15"/>
    </row>
    <row r="9" spans="1:3" ht="15.75" x14ac:dyDescent="0.25">
      <c r="A9" s="15"/>
      <c r="B9" s="15"/>
      <c r="C9" s="15"/>
    </row>
    <row r="10" spans="1:3" ht="15.75" x14ac:dyDescent="0.25">
      <c r="A10" s="15" t="s">
        <v>31</v>
      </c>
      <c r="B10" s="15"/>
      <c r="C10" s="15"/>
    </row>
    <row r="11" spans="1:3" ht="15.75" x14ac:dyDescent="0.25">
      <c r="A11" s="15"/>
      <c r="B11" s="15"/>
      <c r="C11" s="15"/>
    </row>
    <row r="12" spans="1:3" ht="15.75" x14ac:dyDescent="0.25">
      <c r="A12" s="15"/>
      <c r="B12" s="15"/>
      <c r="C12" s="15"/>
    </row>
    <row r="13" spans="1:3" ht="15.75" x14ac:dyDescent="0.25">
      <c r="A13" s="15" t="s">
        <v>45</v>
      </c>
      <c r="B13" s="15"/>
      <c r="C13" s="15"/>
    </row>
    <row r="14" spans="1:3" ht="15.75" x14ac:dyDescent="0.25">
      <c r="A14" s="15"/>
      <c r="B14" s="15"/>
      <c r="C14" s="15"/>
    </row>
    <row r="15" spans="1:3" ht="15.75" x14ac:dyDescent="0.25">
      <c r="A15" s="15" t="s">
        <v>32</v>
      </c>
      <c r="B15" s="15"/>
      <c r="C15" s="15"/>
    </row>
    <row r="16" spans="1:3" ht="15.75" x14ac:dyDescent="0.25">
      <c r="A16" s="15"/>
      <c r="B16" s="15"/>
      <c r="C16" s="15"/>
    </row>
    <row r="17" spans="1:3" ht="15.75" x14ac:dyDescent="0.25">
      <c r="A17" s="15" t="s">
        <v>33</v>
      </c>
      <c r="B17" s="15"/>
      <c r="C17" s="15"/>
    </row>
    <row r="18" spans="1:3" ht="15.75" x14ac:dyDescent="0.25">
      <c r="A18" s="15"/>
      <c r="B18" s="15"/>
      <c r="C18" s="15"/>
    </row>
    <row r="19" spans="1:3" ht="15.75" x14ac:dyDescent="0.25">
      <c r="A19" s="15" t="s">
        <v>34</v>
      </c>
      <c r="B19" s="15"/>
      <c r="C19" s="15"/>
    </row>
    <row r="20" spans="1:3" ht="15.75" x14ac:dyDescent="0.25">
      <c r="A20" s="15"/>
      <c r="B20" s="15"/>
      <c r="C20" s="15"/>
    </row>
    <row r="21" spans="1:3" ht="15.75" x14ac:dyDescent="0.25">
      <c r="A21" s="15" t="s">
        <v>35</v>
      </c>
      <c r="B21" s="15"/>
      <c r="C21" s="15"/>
    </row>
    <row r="22" spans="1:3" ht="15.75" x14ac:dyDescent="0.25">
      <c r="A22" s="15"/>
      <c r="B22" s="15"/>
      <c r="C22" s="15"/>
    </row>
    <row r="23" spans="1:3" ht="15.75" x14ac:dyDescent="0.25">
      <c r="A23" s="15" t="s">
        <v>36</v>
      </c>
      <c r="B23" s="15"/>
      <c r="C23" s="15"/>
    </row>
    <row r="24" spans="1:3" ht="15.75" x14ac:dyDescent="0.25">
      <c r="A24" s="15"/>
      <c r="B24" s="15"/>
      <c r="C24" s="15"/>
    </row>
    <row r="25" spans="1:3" ht="15.75" x14ac:dyDescent="0.25">
      <c r="A25" s="31" t="s">
        <v>50</v>
      </c>
      <c r="B25" s="32"/>
      <c r="C25" s="19"/>
    </row>
    <row r="26" spans="1:3" ht="15.75" x14ac:dyDescent="0.25">
      <c r="A26" s="21" t="s">
        <v>37</v>
      </c>
      <c r="B26" s="20" t="s">
        <v>38</v>
      </c>
      <c r="C26" s="19"/>
    </row>
    <row r="27" spans="1:3" ht="15.75" x14ac:dyDescent="0.25">
      <c r="A27" s="33" t="s">
        <v>52</v>
      </c>
      <c r="B27" s="18" t="s">
        <v>39</v>
      </c>
      <c r="C27" s="17"/>
    </row>
    <row r="28" spans="1:3" ht="15.75" x14ac:dyDescent="0.25">
      <c r="A28" s="34"/>
      <c r="B28" s="18"/>
      <c r="C28" s="17"/>
    </row>
    <row r="29" spans="1:3" ht="15.75" x14ac:dyDescent="0.25">
      <c r="A29" s="34"/>
      <c r="B29" s="18" t="s">
        <v>54</v>
      </c>
      <c r="C29" s="17"/>
    </row>
    <row r="30" spans="1:3" ht="15.75" x14ac:dyDescent="0.25">
      <c r="A30" s="34"/>
      <c r="B30" s="18"/>
      <c r="C30" s="17"/>
    </row>
    <row r="31" spans="1:3" ht="15.75" x14ac:dyDescent="0.25">
      <c r="A31" s="34"/>
      <c r="B31" s="18" t="s">
        <v>55</v>
      </c>
      <c r="C31" s="17"/>
    </row>
    <row r="32" spans="1:3" ht="15.75" x14ac:dyDescent="0.25">
      <c r="A32" s="34"/>
      <c r="B32" s="18" t="s">
        <v>40</v>
      </c>
      <c r="C32" s="17"/>
    </row>
    <row r="33" spans="1:3" ht="15.75" x14ac:dyDescent="0.25">
      <c r="A33" s="34"/>
      <c r="B33" s="18"/>
      <c r="C33" s="17"/>
    </row>
    <row r="34" spans="1:3" ht="15.75" x14ac:dyDescent="0.25">
      <c r="A34" s="34"/>
      <c r="B34" s="18" t="s">
        <v>41</v>
      </c>
      <c r="C34" s="17"/>
    </row>
    <row r="35" spans="1:3" ht="15.75" x14ac:dyDescent="0.25">
      <c r="A35" s="34"/>
      <c r="B35" s="18" t="s">
        <v>42</v>
      </c>
      <c r="C35" s="17"/>
    </row>
    <row r="36" spans="1:3" ht="15.75" x14ac:dyDescent="0.25">
      <c r="A36" s="34"/>
      <c r="B36" s="18" t="s">
        <v>43</v>
      </c>
      <c r="C36" s="17"/>
    </row>
    <row r="37" spans="1:3" ht="15.75" x14ac:dyDescent="0.25">
      <c r="A37" s="34"/>
      <c r="B37" s="18"/>
      <c r="C37" s="17"/>
    </row>
    <row r="38" spans="1:3" ht="15.75" x14ac:dyDescent="0.25">
      <c r="A38" s="34"/>
      <c r="B38" s="18"/>
      <c r="C38" s="17"/>
    </row>
    <row r="39" spans="1:3" ht="15.75" x14ac:dyDescent="0.25">
      <c r="A39" s="34"/>
      <c r="B39" s="45" t="s">
        <v>27</v>
      </c>
      <c r="C39" s="46"/>
    </row>
    <row r="40" spans="1:3" ht="15.75" x14ac:dyDescent="0.25">
      <c r="A40" s="34"/>
      <c r="B40" s="26"/>
      <c r="C40" s="17"/>
    </row>
    <row r="41" spans="1:3" ht="15.75" x14ac:dyDescent="0.25">
      <c r="A41" s="34"/>
      <c r="B41" s="22" t="s">
        <v>46</v>
      </c>
      <c r="C41" s="24">
        <v>26000</v>
      </c>
    </row>
    <row r="42" spans="1:3" ht="15.75" x14ac:dyDescent="0.25">
      <c r="A42" s="34"/>
      <c r="B42" s="22" t="s">
        <v>49</v>
      </c>
      <c r="C42" s="22">
        <f>C41/10</f>
        <v>2600</v>
      </c>
    </row>
    <row r="43" spans="1:3" ht="15.75" x14ac:dyDescent="0.25">
      <c r="A43" s="34"/>
      <c r="B43" s="22" t="s">
        <v>48</v>
      </c>
      <c r="C43" s="23">
        <f>C42/30</f>
        <v>86.666666666666671</v>
      </c>
    </row>
    <row r="44" spans="1:3" ht="15.75" x14ac:dyDescent="0.25">
      <c r="A44" s="34"/>
      <c r="B44" s="22" t="s">
        <v>51</v>
      </c>
      <c r="C44" s="25">
        <v>12</v>
      </c>
    </row>
    <row r="45" spans="1:3" ht="15.75" x14ac:dyDescent="0.25">
      <c r="A45" s="35"/>
      <c r="B45" s="22" t="s">
        <v>47</v>
      </c>
      <c r="C45" s="23">
        <f>C44*C43</f>
        <v>1040</v>
      </c>
    </row>
    <row r="46" spans="1:3" ht="15.75" x14ac:dyDescent="0.25">
      <c r="A46" s="16"/>
      <c r="B46" s="15"/>
      <c r="C46" s="15"/>
    </row>
    <row r="47" spans="1:3" ht="15.75" x14ac:dyDescent="0.25">
      <c r="A47" s="15"/>
      <c r="B47" s="15"/>
      <c r="C47" s="15"/>
    </row>
    <row r="48" spans="1:3" ht="15.75" x14ac:dyDescent="0.25">
      <c r="A48" s="15" t="s">
        <v>44</v>
      </c>
      <c r="B48" s="15"/>
      <c r="C48" s="15"/>
    </row>
    <row r="49" spans="1:3" ht="15.75" x14ac:dyDescent="0.25">
      <c r="A49" s="15"/>
      <c r="B49" s="15"/>
      <c r="C49" s="15"/>
    </row>
    <row r="50" spans="1:3" ht="15.75" x14ac:dyDescent="0.25">
      <c r="A50" s="15" t="s">
        <v>53</v>
      </c>
      <c r="B50" s="15"/>
      <c r="C50" s="15"/>
    </row>
    <row r="51" spans="1:3" ht="15.75" x14ac:dyDescent="0.25">
      <c r="A51" s="15"/>
      <c r="B51" s="15"/>
      <c r="C51" s="15"/>
    </row>
  </sheetData>
  <mergeCells count="2">
    <mergeCell ref="A25:B25"/>
    <mergeCell ref="A27:A45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E12" sqref="E12"/>
    </sheetView>
  </sheetViews>
  <sheetFormatPr baseColWidth="10" defaultRowHeight="15" x14ac:dyDescent="0.25"/>
  <cols>
    <col min="1" max="1" width="31.5703125" customWidth="1"/>
  </cols>
  <sheetData>
    <row r="1" spans="1:3" x14ac:dyDescent="0.25">
      <c r="A1" s="42" t="s">
        <v>61</v>
      </c>
      <c r="B1" s="42"/>
      <c r="C1" s="42"/>
    </row>
    <row r="2" spans="1:3" x14ac:dyDescent="0.25">
      <c r="A2" s="47" t="s">
        <v>62</v>
      </c>
      <c r="B2" s="48"/>
      <c r="C2" s="27"/>
    </row>
    <row r="3" spans="1:3" x14ac:dyDescent="0.25">
      <c r="A3" s="28"/>
      <c r="B3" s="27"/>
      <c r="C3" s="27"/>
    </row>
    <row r="4" spans="1:3" x14ac:dyDescent="0.25">
      <c r="A4" s="2" t="s">
        <v>57</v>
      </c>
      <c r="B4" s="30">
        <v>42887</v>
      </c>
      <c r="C4" s="30">
        <v>43251</v>
      </c>
    </row>
    <row r="5" spans="1:3" x14ac:dyDescent="0.25">
      <c r="A5" s="2" t="s">
        <v>58</v>
      </c>
      <c r="B5" s="43">
        <v>43009</v>
      </c>
      <c r="C5" s="44"/>
    </row>
    <row r="6" spans="1:3" x14ac:dyDescent="0.25">
      <c r="A6" s="2" t="s">
        <v>59</v>
      </c>
      <c r="B6" s="36">
        <v>43251</v>
      </c>
      <c r="C6" s="37"/>
    </row>
    <row r="7" spans="1:3" hidden="1" x14ac:dyDescent="0.25">
      <c r="A7" s="2"/>
      <c r="B7" s="29">
        <f>B6-B5</f>
        <v>242</v>
      </c>
      <c r="C7" s="2"/>
    </row>
    <row r="8" spans="1:3" x14ac:dyDescent="0.25">
      <c r="A8" s="2" t="s">
        <v>56</v>
      </c>
      <c r="B8" s="38">
        <f>MONTH(B7)</f>
        <v>8</v>
      </c>
      <c r="C8" s="39"/>
    </row>
    <row r="9" spans="1:3" x14ac:dyDescent="0.25">
      <c r="A9" s="2" t="s">
        <v>60</v>
      </c>
      <c r="B9" s="40">
        <f>B8*2.5</f>
        <v>20</v>
      </c>
      <c r="C9" s="41"/>
    </row>
    <row r="12" spans="1:3" x14ac:dyDescent="0.25">
      <c r="A12" s="2" t="s">
        <v>57</v>
      </c>
      <c r="B12" s="30">
        <v>43252</v>
      </c>
      <c r="C12" s="30">
        <v>43616</v>
      </c>
    </row>
    <row r="13" spans="1:3" x14ac:dyDescent="0.25">
      <c r="A13" s="2" t="s">
        <v>58</v>
      </c>
      <c r="B13" s="43">
        <v>43466</v>
      </c>
      <c r="C13" s="44"/>
    </row>
    <row r="14" spans="1:3" x14ac:dyDescent="0.25">
      <c r="A14" s="2" t="s">
        <v>59</v>
      </c>
      <c r="B14" s="36">
        <v>43616</v>
      </c>
      <c r="C14" s="37"/>
    </row>
    <row r="15" spans="1:3" hidden="1" x14ac:dyDescent="0.25">
      <c r="A15" s="2"/>
      <c r="B15" s="29">
        <f>B14-B13</f>
        <v>150</v>
      </c>
      <c r="C15" s="2"/>
    </row>
    <row r="16" spans="1:3" x14ac:dyDescent="0.25">
      <c r="A16" s="2" t="s">
        <v>56</v>
      </c>
      <c r="B16" s="38">
        <f>MONTH(B15)</f>
        <v>5</v>
      </c>
      <c r="C16" s="39"/>
    </row>
    <row r="17" spans="1:3" x14ac:dyDescent="0.25">
      <c r="A17" s="2" t="s">
        <v>60</v>
      </c>
      <c r="B17" s="40">
        <f>B16*2.5</f>
        <v>12.5</v>
      </c>
      <c r="C17" s="41"/>
    </row>
  </sheetData>
  <mergeCells count="9">
    <mergeCell ref="B14:C14"/>
    <mergeCell ref="B16:C16"/>
    <mergeCell ref="B17:C17"/>
    <mergeCell ref="A1:C1"/>
    <mergeCell ref="B5:C5"/>
    <mergeCell ref="B6:C6"/>
    <mergeCell ref="B8:C8"/>
    <mergeCell ref="B9:C9"/>
    <mergeCell ref="B13:C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Calcul de la retenue</vt:lpstr>
      <vt:lpstr>Calcul ICCP</vt:lpstr>
      <vt:lpstr>Nb de jours CP</vt:lpstr>
      <vt:lpstr>'Calcul de la retenue'!Zone_d_impression</vt:lpstr>
      <vt:lpstr>'Calcul ICCP'!Zone_d_impression</vt:lpstr>
    </vt:vector>
  </TitlesOfParts>
  <Company>MSA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</dc:creator>
  <cp:lastModifiedBy>Sandrine EULRY</cp:lastModifiedBy>
  <cp:lastPrinted>2018-11-28T10:40:19Z</cp:lastPrinted>
  <dcterms:created xsi:type="dcterms:W3CDTF">2018-07-05T11:17:34Z</dcterms:created>
  <dcterms:modified xsi:type="dcterms:W3CDTF">2019-01-11T12:38:52Z</dcterms:modified>
</cp:coreProperties>
</file>